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30" windowWidth="15195" windowHeight="10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<sst xmlns="http://schemas.openxmlformats.org/spreadsheetml/2006/main" count="63" uniqueCount="57">
  <si>
    <t>14mm Bolt Hole</t>
  </si>
  <si>
    <t>5X112</t>
  </si>
  <si>
    <t>Vanagon</t>
  </si>
  <si>
    <t>35...40</t>
  </si>
  <si>
    <t>5 x 112</t>
  </si>
  <si>
    <t>Caravelle, Passat 96&gt;, Sharan, Transporter</t>
  </si>
  <si>
    <t>C/Bore</t>
  </si>
  <si>
    <t>Offset</t>
  </si>
  <si>
    <t>P.C.D.</t>
  </si>
  <si>
    <t>Model</t>
  </si>
  <si>
    <t>VOLKSWAGEN</t>
  </si>
  <si>
    <t>A4, A6, A8, V8, S2, S4, S6</t>
  </si>
  <si>
    <t>35...42</t>
  </si>
  <si>
    <t>100 (90&gt;)</t>
  </si>
  <si>
    <t>AUDI</t>
  </si>
  <si>
    <t>    You will notice that the overall heights of the examples are within a quarter inch of each other even though the rim size varies from 15 to 18 inches.  The table above is not all inclusive.  There are other sizes that can be utilized.  These are the more popular sizes when upgrading.</t>
  </si>
  <si>
    <t>Height</t>
  </si>
  <si>
    <t>Width</t>
  </si>
  <si>
    <t>Tire Size</t>
  </si>
  <si>
    <t>Stock Tire height = 15" + 2 (5.25") which equals 25.5 inches.</t>
  </si>
  <si>
    <t>     Tire Height = Rim Height + 2 (Section Height).  You will notice that tire sizes are measured in TWO units, millimeters and inches.  To keep things simple, it is best to convert to ONE unit.  I will use inches.  To convert millimeters to inches divide by 25.4 (Example: 205mm/25.4=8.07" or 8").  So, the stock tire is 8.07" wide.  To determine the section height, take the Aspect Ratio times the tire width.  On the stock tire, the Aspect Ratio is 65 or 65 percent of the width.  Therefore, the section height on the stock tire is 8.07" X .65 = 5.2455" or rounded off, 5.25 inches.  Remember, there are two section heights when determining the overall height of the tire.  The rim size is 15 inches.  Plugging these figures into the tire size formula, we have:</t>
  </si>
  <si>
    <t>DETERMINING TIRE HEIGHT</t>
  </si>
  <si>
    <t>     A couple of things happen with the tire to increase performance when we begin to move into plus sizes. First, the tire is wider (section width) and therefore gives a larger footprint.  Second, the sidewall becomes shorter (aspect ratio) and more rigid.  The two added together give better lateral stability and increased steering response.</t>
  </si>
  <si>
    <t>     Plus sizing is one of the easiest ways to achieve enhanced performance and improve the appearance of your vehicle.  In the example above, a 15X7 wheel with a 205/65/R15 tire is considered the O.E. (original equipment) size.  Converting to a plus 1 size would mean increasing the wheel diameter by 1" (16X7 (or 7.5 or 8)) and selecting an appropriate tire to fit (225/55/R16).  Likewise, moving to a plus 2 fitment would result in a 17X8 (or 9) wheel and a 245/45/R17 tire.  It is important to note that although the wheel diameter is increasing, the overall diameter, or height, of the tire remains consistent.  As a matter of fact, this method typically maintains the overall diameter of the tire within +/- .25 inches.  This is crucial to preserving the speedometer reading and gear ratio.</t>
  </si>
  <si>
    <t>PLUS SIZING</t>
  </si>
  <si>
    <t>       It is important to maintain approximately the SAME overall stock tire height when upgrading to 16" or 17" or even 18" rims and tires.  In reality, you are not putting on "BIGGER" tires.  You are putting on wider tires with a lower profile.  This is known as Plus Sizing.</t>
  </si>
  <si>
    <t>UPGRADING TO "BIGGER" TIRES</t>
  </si>
  <si>
    <t>R:  The "R" means Radial.</t>
  </si>
  <si>
    <t>     This is also known as the Aspect Ratio.  This is figured on a percentage of the section width.  A tire size of 205/65R15 would have a section width of 205 millimeters and a section height of 65 percent of 205 millimeters or 133.25mm.</t>
  </si>
  <si>
    <t>     The linear distance between the outside of the sidewalls of an inflated tire without any load on it (this does not include any sidewall raised lettering).</t>
  </si>
  <si>
    <t>SECTION WIDTH (205 millimeters)</t>
  </si>
  <si>
    <t>     The width between the flanges of the wheel. (the part the bead of the tire touches).</t>
  </si>
  <si>
    <t>     The diameter of the rim, which is also the diameter of the hole opening of the tire.  You MUST match tire inter hole diameter to rim height.   Which means you cannot put a 16" tire on a 17" rim.</t>
  </si>
  <si>
    <t>STOCK TIRE AND WHEEL SIZE</t>
  </si>
  <si>
    <t>Tire / Wheel Information</t>
  </si>
  <si>
    <t>Interactive Calculator for tire sizing on Vanagon</t>
  </si>
  <si>
    <t>section height %</t>
  </si>
  <si>
    <t>Diff from VW Stock</t>
  </si>
  <si>
    <t>Other Wheels</t>
  </si>
  <si>
    <t>Note:  Change only the values highlighted in yellow</t>
  </si>
  <si>
    <t>EXAMPLE: The stock tire size on the 90 Vanagon is 205/70/R14 mounted on a 14" X 6" rim.   But what does this mean?</t>
  </si>
  <si>
    <t>RIM HEIGHT (14")</t>
  </si>
  <si>
    <t>RIM WIDTH (6")</t>
  </si>
  <si>
    <t>SECTION HEIGHT (70% of Section Width)</t>
  </si>
  <si>
    <t>Examples of Tire Sizes Vanagon Owners Can Upgrade To</t>
  </si>
  <si>
    <t>revs per mile</t>
  </si>
  <si>
    <t>Compared To Stock</t>
  </si>
  <si>
    <t>Stock</t>
  </si>
  <si>
    <t>Custom</t>
  </si>
  <si>
    <t>tire height</t>
  </si>
  <si>
    <t>circumference (in)</t>
  </si>
  <si>
    <t>section ht (in)</t>
  </si>
  <si>
    <t>rim height (in)</t>
  </si>
  <si>
    <t>tire width (in)</t>
  </si>
  <si>
    <t>section width (mm)</t>
  </si>
  <si>
    <t>section ht (mm)</t>
  </si>
  <si>
    <t>Please note:  The figures provided below should serve as planning guidelines only.
The actual rolling (revs per mile) dimensions for each tire should be obtained from the manufacturer.
Always use the manufacturers figures when planning your tire purchase.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</si>
</sst>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47">
    <font>
      <sz val="10"/>
      <name val="Arial"/>
      <family val="0"/>
    </font>
    <font>
      <u val="single"/>
      <sz val="10"/>
      <color indexed="12"/>
      <name val="Arial"/>
      <family val="0"/>
    </font>
    <font>
      <sz val="8"/>
      <name val="Tahoma"/>
      <family val="2"/>
    </font>
    <font>
      <b/>
      <sz val="8"/>
      <name val="Tahoma"/>
      <family val="2"/>
    </font>
    <font>
      <b/>
      <sz val="8"/>
      <name val="Arial"/>
      <family val="2"/>
    </font>
    <font>
      <b/>
      <sz val="10"/>
      <name val="Arial"/>
      <family val="2"/>
    </font>
    <font>
      <sz val="8"/>
      <name val="Arial"/>
      <family val="2"/>
    </font>
    <font>
      <u val="single"/>
      <sz val="10"/>
      <color indexed="36"/>
      <name val="Arial"/>
      <family val="0"/>
    </font>
    <font>
      <b/>
      <sz val="8"/>
      <color indexed="9"/>
      <name val="Arial"/>
      <family val="2"/>
    </font>
    <font>
      <sz val="9"/>
      <name val="Arial"/>
      <family val="2"/>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mbria"/>
      <family val="1"/>
    </font>
    <font>
      <b/>
      <sz val="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color indexed="12"/>
      </left>
      <right style="medium">
        <color indexed="12"/>
      </right>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0" borderId="0" xfId="0" applyAlignment="1">
      <alignment vertical="center" wrapText="1"/>
    </xf>
    <xf numFmtId="0" fontId="0" fillId="0" borderId="0" xfId="0" applyFont="1" applyAlignment="1">
      <alignment horizontal="left" indent="1"/>
    </xf>
    <xf numFmtId="0" fontId="1" fillId="0" borderId="0" xfId="53" applyAlignment="1" applyProtection="1">
      <alignment horizontal="left" indent="1"/>
      <protection/>
    </xf>
    <xf numFmtId="0" fontId="0" fillId="0" borderId="0" xfId="0" applyAlignment="1">
      <alignment horizontal="left" indent="1"/>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1" fillId="0" borderId="0" xfId="53" applyAlignment="1" applyProtection="1">
      <alignment/>
      <protection/>
    </xf>
    <xf numFmtId="0" fontId="0" fillId="0" borderId="0" xfId="0" applyFont="1" applyAlignment="1">
      <alignment/>
    </xf>
    <xf numFmtId="0" fontId="0" fillId="0" borderId="0" xfId="0" applyFont="1" applyAlignment="1">
      <alignment vertical="center" wrapText="1"/>
    </xf>
    <xf numFmtId="0" fontId="6" fillId="0" borderId="0" xfId="0" applyFont="1" applyAlignment="1">
      <alignment/>
    </xf>
    <xf numFmtId="0" fontId="0" fillId="33" borderId="10" xfId="0" applyFont="1" applyFill="1" applyBorder="1" applyAlignment="1">
      <alignment horizontal="center" vertical="top"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horizontal="center" vertical="top" wrapText="1"/>
    </xf>
    <xf numFmtId="0" fontId="0" fillId="0" borderId="0" xfId="0" applyFont="1" applyAlignment="1">
      <alignment vertical="center"/>
    </xf>
    <xf numFmtId="0" fontId="0" fillId="0" borderId="0" xfId="0" applyAlignment="1">
      <alignment vertical="center"/>
    </xf>
    <xf numFmtId="2" fontId="5" fillId="0" borderId="14" xfId="0" applyNumberFormat="1" applyFont="1" applyBorder="1" applyAlignment="1">
      <alignment/>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2" fontId="0" fillId="33" borderId="10" xfId="0" applyNumberFormat="1" applyFont="1" applyFill="1" applyBorder="1" applyAlignment="1">
      <alignment horizontal="center" vertical="top" wrapText="1"/>
    </xf>
    <xf numFmtId="0" fontId="0" fillId="34" borderId="11" xfId="0" applyFont="1" applyFill="1" applyBorder="1" applyAlignment="1">
      <alignment vertical="center" wrapText="1"/>
    </xf>
    <xf numFmtId="0" fontId="0" fillId="34" borderId="10" xfId="0" applyFont="1" applyFill="1" applyBorder="1" applyAlignment="1">
      <alignment horizontal="center" vertical="top" wrapText="1"/>
    </xf>
    <xf numFmtId="2" fontId="5" fillId="34" borderId="14" xfId="0" applyNumberFormat="1" applyFont="1" applyFill="1" applyBorder="1" applyAlignment="1">
      <alignment/>
    </xf>
    <xf numFmtId="2" fontId="5" fillId="0" borderId="18" xfId="0" applyNumberFormat="1" applyFont="1" applyBorder="1" applyAlignment="1">
      <alignment/>
    </xf>
    <xf numFmtId="0" fontId="0" fillId="0" borderId="0" xfId="0" applyAlignment="1">
      <alignment wrapText="1"/>
    </xf>
    <xf numFmtId="0" fontId="0" fillId="35" borderId="0" xfId="0" applyFont="1" applyFill="1" applyBorder="1" applyAlignment="1">
      <alignment/>
    </xf>
    <xf numFmtId="0" fontId="0" fillId="35" borderId="19" xfId="0" applyFont="1" applyFill="1" applyBorder="1" applyAlignment="1">
      <alignment vertical="center" wrapText="1"/>
    </xf>
    <xf numFmtId="0" fontId="8" fillId="36" borderId="19"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3" fontId="9" fillId="0" borderId="0" xfId="0" applyNumberFormat="1" applyFont="1" applyAlignment="1">
      <alignment/>
    </xf>
    <xf numFmtId="0" fontId="9" fillId="0" borderId="19"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20" xfId="0" applyFont="1" applyBorder="1" applyAlignment="1">
      <alignment/>
    </xf>
    <xf numFmtId="2" fontId="9" fillId="0" borderId="0" xfId="0" applyNumberFormat="1" applyFont="1" applyBorder="1" applyAlignment="1">
      <alignment/>
    </xf>
    <xf numFmtId="0" fontId="10" fillId="0" borderId="0" xfId="0" applyFont="1" applyBorder="1" applyAlignment="1">
      <alignment/>
    </xf>
    <xf numFmtId="0" fontId="9" fillId="0" borderId="20" xfId="0" applyFont="1" applyBorder="1" applyAlignment="1">
      <alignment/>
    </xf>
    <xf numFmtId="0" fontId="9" fillId="0" borderId="24" xfId="0" applyFont="1" applyBorder="1" applyAlignment="1">
      <alignment/>
    </xf>
    <xf numFmtId="0" fontId="9" fillId="0" borderId="25" xfId="0" applyFont="1" applyBorder="1" applyAlignment="1">
      <alignment/>
    </xf>
    <xf numFmtId="0" fontId="0" fillId="34" borderId="10" xfId="0" applyFont="1" applyFill="1" applyBorder="1" applyAlignment="1">
      <alignment horizontal="right" vertical="top" wrapText="1"/>
    </xf>
    <xf numFmtId="0" fontId="0" fillId="0" borderId="0" xfId="0" applyAlignment="1">
      <alignment/>
    </xf>
    <xf numFmtId="0" fontId="5" fillId="37" borderId="0" xfId="0" applyFont="1" applyFill="1" applyAlignment="1">
      <alignment/>
    </xf>
    <xf numFmtId="0" fontId="5" fillId="0" borderId="0" xfId="0" applyFont="1" applyAlignment="1">
      <alignment/>
    </xf>
    <xf numFmtId="0" fontId="5" fillId="37" borderId="0" xfId="0" applyFont="1" applyFill="1" applyAlignment="1">
      <alignment/>
    </xf>
    <xf numFmtId="0" fontId="5" fillId="0" borderId="0" xfId="0" applyFont="1" applyAlignment="1">
      <alignment/>
    </xf>
    <xf numFmtId="0" fontId="0" fillId="0" borderId="0" xfId="0" applyAlignment="1">
      <alignment/>
    </xf>
    <xf numFmtId="0" fontId="5" fillId="37" borderId="0" xfId="0" applyFont="1" applyFill="1" applyAlignment="1">
      <alignment vertical="center" wrapText="1"/>
    </xf>
    <xf numFmtId="0" fontId="5" fillId="35" borderId="0" xfId="0" applyFont="1" applyFill="1" applyBorder="1" applyAlignment="1">
      <alignment wrapText="1"/>
    </xf>
    <xf numFmtId="0" fontId="0" fillId="35" borderId="0" xfId="0" applyFill="1" applyBorder="1" applyAlignment="1">
      <alignment wrapText="1"/>
    </xf>
    <xf numFmtId="0" fontId="6" fillId="33" borderId="0" xfId="0" applyFont="1" applyFill="1" applyBorder="1" applyAlignment="1">
      <alignment horizontal="left" wrapText="1"/>
    </xf>
    <xf numFmtId="0" fontId="5" fillId="37" borderId="0" xfId="0" applyFont="1" applyFill="1" applyAlignment="1">
      <alignment vertical="center"/>
    </xf>
    <xf numFmtId="0" fontId="6" fillId="0" borderId="0" xfId="0" applyFont="1" applyAlignment="1">
      <alignment vertical="center"/>
    </xf>
    <xf numFmtId="0" fontId="6" fillId="0" borderId="0" xfId="0" applyNumberFormat="1" applyFont="1" applyAlignment="1">
      <alignment vertical="center"/>
    </xf>
    <xf numFmtId="0" fontId="28" fillId="33" borderId="26" xfId="0" applyFont="1" applyFill="1" applyBorder="1" applyAlignment="1">
      <alignment wrapText="1"/>
    </xf>
    <xf numFmtId="0" fontId="28" fillId="0" borderId="0" xfId="0" applyFont="1" applyAlignment="1">
      <alignment/>
    </xf>
    <xf numFmtId="0" fontId="29" fillId="33" borderId="26" xfId="0" applyFont="1" applyFill="1" applyBorder="1" applyAlignment="1">
      <alignment wrapText="1"/>
    </xf>
    <xf numFmtId="0" fontId="4" fillId="33" borderId="26" xfId="0" applyFont="1" applyFill="1" applyBorder="1" applyAlignment="1">
      <alignment wrapText="1"/>
    </xf>
    <xf numFmtId="0" fontId="29" fillId="38" borderId="27"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5" fillId="38"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419100</xdr:colOff>
      <xdr:row>44</xdr:row>
      <xdr:rowOff>104775</xdr:rowOff>
    </xdr:from>
    <xdr:to>
      <xdr:col>26</xdr:col>
      <xdr:colOff>285750</xdr:colOff>
      <xdr:row>71</xdr:row>
      <xdr:rowOff>123825</xdr:rowOff>
    </xdr:to>
    <xdr:pic>
      <xdr:nvPicPr>
        <xdr:cNvPr id="1" name="Picture 1" descr="TireDdimensions"/>
        <xdr:cNvPicPr preferRelativeResize="1">
          <a:picLocks noChangeAspect="1"/>
        </xdr:cNvPicPr>
      </xdr:nvPicPr>
      <xdr:blipFill>
        <a:blip r:embed="rId1"/>
        <a:stretch>
          <a:fillRect/>
        </a:stretch>
      </xdr:blipFill>
      <xdr:spPr>
        <a:xfrm>
          <a:off x="15763875" y="8172450"/>
          <a:ext cx="2305050" cy="4391025"/>
        </a:xfrm>
        <a:prstGeom prst="rect">
          <a:avLst/>
        </a:prstGeom>
        <a:noFill/>
        <a:ln w="9525" cmpd="sng">
          <a:noFill/>
        </a:ln>
      </xdr:spPr>
    </xdr:pic>
    <xdr:clientData/>
  </xdr:twoCellAnchor>
  <xdr:twoCellAnchor editAs="oneCell">
    <xdr:from>
      <xdr:col>5</xdr:col>
      <xdr:colOff>533400</xdr:colOff>
      <xdr:row>29</xdr:row>
      <xdr:rowOff>9525</xdr:rowOff>
    </xdr:from>
    <xdr:to>
      <xdr:col>10</xdr:col>
      <xdr:colOff>38100</xdr:colOff>
      <xdr:row>41</xdr:row>
      <xdr:rowOff>85725</xdr:rowOff>
    </xdr:to>
    <xdr:pic>
      <xdr:nvPicPr>
        <xdr:cNvPr id="2" name="Picture 2" descr="plus_size"/>
        <xdr:cNvPicPr preferRelativeResize="1">
          <a:picLocks noChangeAspect="1"/>
        </xdr:cNvPicPr>
      </xdr:nvPicPr>
      <xdr:blipFill>
        <a:blip r:embed="rId2"/>
        <a:stretch>
          <a:fillRect/>
        </a:stretch>
      </xdr:blipFill>
      <xdr:spPr>
        <a:xfrm>
          <a:off x="4914900" y="5114925"/>
          <a:ext cx="2962275" cy="255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9"/>
  <sheetViews>
    <sheetView tabSelected="1" zoomScale="115" zoomScaleNormal="115" zoomScalePageLayoutView="0" workbookViewId="0" topLeftCell="A1">
      <selection activeCell="E35" sqref="E35"/>
    </sheetView>
  </sheetViews>
  <sheetFormatPr defaultColWidth="9.140625" defaultRowHeight="12.75"/>
  <cols>
    <col min="1" max="1" width="16.57421875" style="0" customWidth="1"/>
    <col min="2" max="2" width="12.140625" style="1" customWidth="1"/>
    <col min="3" max="3" width="12.8515625" style="0" customWidth="1"/>
    <col min="4" max="4" width="14.140625" style="0" customWidth="1"/>
    <col min="5" max="5" width="10.00390625" style="0" customWidth="1"/>
    <col min="6" max="6" width="9.28125" style="0" customWidth="1"/>
    <col min="7" max="7" width="10.8515625" style="0" customWidth="1"/>
    <col min="10" max="10" width="13.421875" style="0" customWidth="1"/>
    <col min="13" max="13" width="12.00390625" style="0" bestFit="1" customWidth="1"/>
  </cols>
  <sheetData>
    <row r="1" spans="2:11" ht="12.75">
      <c r="B1" s="53" t="s">
        <v>35</v>
      </c>
      <c r="C1" s="52"/>
      <c r="D1" s="52"/>
      <c r="E1" s="52"/>
      <c r="F1" s="52"/>
      <c r="G1" s="52"/>
      <c r="H1" s="52"/>
      <c r="I1" s="52"/>
      <c r="J1" s="52"/>
      <c r="K1" s="52"/>
    </row>
    <row r="2" spans="2:8" ht="12.75">
      <c r="B2" s="54" t="s">
        <v>39</v>
      </c>
      <c r="C2" s="55"/>
      <c r="D2" s="55"/>
      <c r="E2" s="55"/>
      <c r="F2" s="55"/>
      <c r="G2" s="55"/>
      <c r="H2" s="55"/>
    </row>
    <row r="3" spans="2:11" ht="13.5" thickBot="1">
      <c r="B3" s="56" t="s">
        <v>56</v>
      </c>
      <c r="C3" s="56"/>
      <c r="D3" s="56"/>
      <c r="E3" s="56"/>
      <c r="F3" s="56"/>
      <c r="G3" s="56"/>
      <c r="H3" s="56"/>
      <c r="I3" s="56"/>
      <c r="J3" s="56"/>
      <c r="K3" s="56"/>
    </row>
    <row r="4" spans="2:11" ht="22.5">
      <c r="B4" s="33"/>
      <c r="C4" s="30" t="s">
        <v>54</v>
      </c>
      <c r="D4" s="31" t="s">
        <v>36</v>
      </c>
      <c r="E4" s="31" t="s">
        <v>55</v>
      </c>
      <c r="F4" s="31" t="s">
        <v>51</v>
      </c>
      <c r="G4" s="31" t="s">
        <v>52</v>
      </c>
      <c r="H4" s="31" t="s">
        <v>53</v>
      </c>
      <c r="I4" s="31" t="s">
        <v>49</v>
      </c>
      <c r="J4" s="31" t="s">
        <v>50</v>
      </c>
      <c r="K4" s="32" t="s">
        <v>45</v>
      </c>
    </row>
    <row r="5" spans="2:11" ht="12.75">
      <c r="B5" s="34" t="s">
        <v>47</v>
      </c>
      <c r="C5" s="37">
        <v>205</v>
      </c>
      <c r="D5" s="38">
        <v>70</v>
      </c>
      <c r="E5" s="38">
        <f>SUM(C5*(0.01*D5))</f>
        <v>143.5</v>
      </c>
      <c r="F5" s="38">
        <f>SUM(E5/25.4)</f>
        <v>5.649606299212599</v>
      </c>
      <c r="G5" s="38">
        <v>14</v>
      </c>
      <c r="H5" s="38">
        <f>SUM(C5/25.4)</f>
        <v>8.070866141732283</v>
      </c>
      <c r="I5" s="39">
        <f>SUM(G5+(2*(F5)))</f>
        <v>25.2992125984252</v>
      </c>
      <c r="J5" s="38">
        <f>SUM(I5*3.14159265358979)</f>
        <v>79.47982044081887</v>
      </c>
      <c r="K5" s="40">
        <f>SUM(63360/J5)</f>
        <v>797.1834819025318</v>
      </c>
    </row>
    <row r="6" spans="2:13" ht="12.75">
      <c r="B6" s="34"/>
      <c r="C6" s="30"/>
      <c r="D6" s="31"/>
      <c r="E6" s="31"/>
      <c r="F6" s="31"/>
      <c r="G6" s="31"/>
      <c r="H6" s="31"/>
      <c r="I6" s="31"/>
      <c r="J6" s="31"/>
      <c r="K6" s="32"/>
      <c r="M6" s="36"/>
    </row>
    <row r="7" spans="2:11" ht="12.75">
      <c r="B7" s="34" t="s">
        <v>48</v>
      </c>
      <c r="C7" s="29">
        <v>205</v>
      </c>
      <c r="D7" s="28">
        <v>65</v>
      </c>
      <c r="E7" s="38">
        <f>SUM(C7*(0.01*D7))</f>
        <v>133.25</v>
      </c>
      <c r="F7" s="38">
        <f>SUM(E7/25.4)</f>
        <v>5.246062992125984</v>
      </c>
      <c r="G7" s="28">
        <v>16</v>
      </c>
      <c r="H7" s="41">
        <f>SUM(C7/25.4)</f>
        <v>8.070866141732283</v>
      </c>
      <c r="I7" s="42">
        <f>SUM(G7+(2*(F7)))</f>
        <v>26.49212598425197</v>
      </c>
      <c r="J7" s="42">
        <f>SUM(I7*3.14159265358979)</f>
        <v>83.22746837010118</v>
      </c>
      <c r="K7" s="43">
        <f>SUM(63360/J7)</f>
        <v>761.2871236001886</v>
      </c>
    </row>
    <row r="8" spans="2:11" ht="12.75">
      <c r="B8" s="34"/>
      <c r="C8" s="30"/>
      <c r="D8" s="31"/>
      <c r="E8" s="31"/>
      <c r="F8" s="31"/>
      <c r="G8" s="31"/>
      <c r="H8" s="31"/>
      <c r="I8" s="31"/>
      <c r="J8" s="31"/>
      <c r="K8" s="32"/>
    </row>
    <row r="9" spans="2:16" ht="23.25" thickBot="1">
      <c r="B9" s="35" t="s">
        <v>46</v>
      </c>
      <c r="C9" s="44">
        <f aca="true" t="shared" si="0" ref="C9:K9">SUM(C7-C5)</f>
        <v>0</v>
      </c>
      <c r="D9" s="45">
        <f t="shared" si="0"/>
        <v>-5</v>
      </c>
      <c r="E9" s="45">
        <f t="shared" si="0"/>
        <v>-10.25</v>
      </c>
      <c r="F9" s="45">
        <f t="shared" si="0"/>
        <v>-0.4035433070866148</v>
      </c>
      <c r="G9" s="45">
        <f t="shared" si="0"/>
        <v>2</v>
      </c>
      <c r="H9" s="45">
        <f t="shared" si="0"/>
        <v>0</v>
      </c>
      <c r="I9" s="45">
        <f t="shared" si="0"/>
        <v>1.1929133858267704</v>
      </c>
      <c r="J9" s="45">
        <f t="shared" si="0"/>
        <v>3.7476479292823086</v>
      </c>
      <c r="K9" s="45">
        <f t="shared" si="0"/>
        <v>-35.896358302343174</v>
      </c>
      <c r="P9">
        <v>5280</v>
      </c>
    </row>
    <row r="10" spans="2:16" ht="12.75">
      <c r="B10" s="5"/>
      <c r="C10" s="7"/>
      <c r="D10" s="7"/>
      <c r="E10" s="7"/>
      <c r="F10" s="7"/>
      <c r="G10" s="7"/>
      <c r="H10" s="7"/>
      <c r="I10" s="7"/>
      <c r="J10" s="7"/>
      <c r="P10">
        <f>SUM(P9*12)</f>
        <v>63360</v>
      </c>
    </row>
    <row r="11" spans="2:10" ht="12.75">
      <c r="B11" s="5"/>
      <c r="C11" s="7"/>
      <c r="D11" s="7"/>
      <c r="E11" s="7"/>
      <c r="F11" s="7"/>
      <c r="G11" s="7"/>
      <c r="H11" s="7"/>
      <c r="I11" s="7"/>
      <c r="J11" s="7"/>
    </row>
    <row r="12" spans="2:10" ht="12.75">
      <c r="B12" s="5"/>
      <c r="C12" s="7"/>
      <c r="D12" s="7"/>
      <c r="E12" s="7"/>
      <c r="F12" s="7"/>
      <c r="G12" s="7"/>
      <c r="H12" s="7"/>
      <c r="I12" s="7"/>
      <c r="J12" s="7"/>
    </row>
    <row r="13" spans="2:11" ht="12.75">
      <c r="B13" s="50" t="s">
        <v>44</v>
      </c>
      <c r="C13" s="51"/>
      <c r="D13" s="51"/>
      <c r="E13" s="51"/>
      <c r="F13" s="51"/>
      <c r="G13" s="51"/>
      <c r="H13" s="51"/>
      <c r="I13" s="51"/>
      <c r="J13" s="51"/>
      <c r="K13" s="51"/>
    </row>
    <row r="14" spans="2:10" ht="12.75">
      <c r="B14" s="17"/>
      <c r="H14" s="7"/>
      <c r="I14" s="7"/>
      <c r="J14" s="7"/>
    </row>
    <row r="15" spans="8:10" ht="13.5" thickBot="1">
      <c r="H15" s="7"/>
      <c r="I15" s="7"/>
      <c r="J15" s="7"/>
    </row>
    <row r="16" spans="2:11" ht="22.5">
      <c r="B16" s="19" t="s">
        <v>18</v>
      </c>
      <c r="C16" s="20"/>
      <c r="D16" s="20"/>
      <c r="E16" s="20" t="s">
        <v>17</v>
      </c>
      <c r="F16" s="20" t="s">
        <v>16</v>
      </c>
      <c r="G16" s="21" t="s">
        <v>37</v>
      </c>
      <c r="H16" s="7"/>
      <c r="I16" s="49"/>
      <c r="J16" s="49"/>
      <c r="K16" s="49"/>
    </row>
    <row r="17" spans="2:8" ht="12.75">
      <c r="B17" s="13">
        <v>205</v>
      </c>
      <c r="C17" s="12">
        <v>65</v>
      </c>
      <c r="D17" s="12">
        <v>15</v>
      </c>
      <c r="E17" s="12">
        <v>8.07</v>
      </c>
      <c r="F17" s="12">
        <v>25.49</v>
      </c>
      <c r="G17" s="18">
        <f>SUM(F17-I5)</f>
        <v>0.19078740157479857</v>
      </c>
      <c r="H17" s="7"/>
    </row>
    <row r="18" spans="2:8" ht="12.75">
      <c r="B18" s="23">
        <v>215</v>
      </c>
      <c r="C18" s="24">
        <v>55</v>
      </c>
      <c r="D18" s="24">
        <v>16</v>
      </c>
      <c r="E18" s="24">
        <v>8.46</v>
      </c>
      <c r="F18" s="24">
        <v>25.31</v>
      </c>
      <c r="G18" s="25">
        <f>SUM(F18-I5)</f>
        <v>0.01078740157479885</v>
      </c>
      <c r="H18" s="7"/>
    </row>
    <row r="19" spans="2:8" ht="12.75">
      <c r="B19" s="13">
        <v>225</v>
      </c>
      <c r="C19" s="12">
        <v>55</v>
      </c>
      <c r="D19" s="12">
        <v>16</v>
      </c>
      <c r="E19" s="12">
        <v>8.86</v>
      </c>
      <c r="F19" s="12">
        <v>25.74</v>
      </c>
      <c r="G19" s="18">
        <f>SUM(F19-I5)</f>
        <v>0.44078740157479857</v>
      </c>
      <c r="H19" s="7"/>
    </row>
    <row r="20" spans="2:8" ht="12.75">
      <c r="B20" s="46">
        <v>235</v>
      </c>
      <c r="C20" s="24">
        <v>55</v>
      </c>
      <c r="D20" s="24">
        <v>16</v>
      </c>
      <c r="E20" s="24">
        <v>9.25196850393701</v>
      </c>
      <c r="F20" s="24">
        <v>26.17716535433071</v>
      </c>
      <c r="G20" s="25">
        <v>0.8779527559055111</v>
      </c>
      <c r="H20" s="7"/>
    </row>
    <row r="21" spans="2:8" ht="12.75">
      <c r="B21" s="13">
        <v>235</v>
      </c>
      <c r="C21" s="12">
        <v>50</v>
      </c>
      <c r="D21" s="12">
        <v>16</v>
      </c>
      <c r="E21" s="22">
        <v>9.25196850393701</v>
      </c>
      <c r="F21" s="22">
        <v>25.251968503937007</v>
      </c>
      <c r="G21" s="18">
        <f>SUM(F21-I5)</f>
        <v>-0.047244094488192445</v>
      </c>
      <c r="H21" s="7"/>
    </row>
    <row r="22" spans="2:8" ht="12.75">
      <c r="B22" s="13">
        <v>245</v>
      </c>
      <c r="C22" s="12">
        <v>50</v>
      </c>
      <c r="D22" s="12">
        <v>16</v>
      </c>
      <c r="E22" s="12">
        <v>9.65</v>
      </c>
      <c r="F22" s="12">
        <v>25.65</v>
      </c>
      <c r="G22" s="18">
        <f>SUM(F22-I5)</f>
        <v>0.3507874015747987</v>
      </c>
      <c r="H22" s="7"/>
    </row>
    <row r="23" spans="2:8" ht="12.75">
      <c r="B23" s="13">
        <v>225</v>
      </c>
      <c r="C23" s="12">
        <v>50</v>
      </c>
      <c r="D23" s="12">
        <v>17</v>
      </c>
      <c r="E23" s="12">
        <v>8.86</v>
      </c>
      <c r="F23" s="12">
        <v>25.86</v>
      </c>
      <c r="G23" s="18">
        <f>SUM(F23-I5)</f>
        <v>0.5607874015747996</v>
      </c>
      <c r="H23" s="7"/>
    </row>
    <row r="24" spans="2:8" ht="12.75">
      <c r="B24" s="13">
        <v>245</v>
      </c>
      <c r="C24" s="12">
        <v>45</v>
      </c>
      <c r="D24" s="12">
        <v>17</v>
      </c>
      <c r="E24" s="12">
        <v>9.65</v>
      </c>
      <c r="F24" s="12">
        <v>25.68</v>
      </c>
      <c r="G24" s="18">
        <f>SUM(F24-I5)</f>
        <v>0.38078740157479984</v>
      </c>
      <c r="H24" s="7"/>
    </row>
    <row r="25" spans="2:8" ht="12.75">
      <c r="B25" s="13">
        <v>255</v>
      </c>
      <c r="C25" s="12">
        <v>40</v>
      </c>
      <c r="D25" s="12">
        <v>17</v>
      </c>
      <c r="E25" s="12">
        <v>10.04</v>
      </c>
      <c r="F25" s="12">
        <v>25.72</v>
      </c>
      <c r="G25" s="18">
        <f>SUM(F25-I5)</f>
        <v>0.420787401574799</v>
      </c>
      <c r="H25" s="7"/>
    </row>
    <row r="26" spans="2:8" ht="12.75">
      <c r="B26" s="13">
        <v>275</v>
      </c>
      <c r="C26" s="12">
        <v>40</v>
      </c>
      <c r="D26" s="12">
        <v>17</v>
      </c>
      <c r="E26" s="12">
        <v>10.83</v>
      </c>
      <c r="F26" s="12">
        <v>25.66</v>
      </c>
      <c r="G26" s="18">
        <f>SUM(F26-I5)</f>
        <v>0.36078740157480027</v>
      </c>
      <c r="H26" s="7"/>
    </row>
    <row r="27" spans="2:11" ht="13.5" thickBot="1">
      <c r="B27" s="14">
        <v>275</v>
      </c>
      <c r="C27" s="15">
        <v>35</v>
      </c>
      <c r="D27" s="15">
        <v>18</v>
      </c>
      <c r="E27" s="15">
        <v>10.83</v>
      </c>
      <c r="F27" s="15">
        <v>25.58</v>
      </c>
      <c r="G27" s="26">
        <f>SUM(F27-I5)</f>
        <v>0.2807874015747984</v>
      </c>
      <c r="H27" s="7"/>
      <c r="I27" s="47"/>
      <c r="J27" s="47"/>
      <c r="K27" s="47"/>
    </row>
    <row r="28" spans="2:8" ht="12.75">
      <c r="B28" s="10"/>
      <c r="C28" s="9"/>
      <c r="D28" s="9"/>
      <c r="E28" s="9"/>
      <c r="F28" s="9"/>
      <c r="G28" s="9"/>
      <c r="H28" s="7"/>
    </row>
    <row r="29" spans="1:10" ht="12.75" customHeight="1">
      <c r="A29" s="59" t="s">
        <v>15</v>
      </c>
      <c r="B29" s="59"/>
      <c r="C29" s="59"/>
      <c r="D29" s="59"/>
      <c r="E29" s="47"/>
      <c r="F29" s="47"/>
      <c r="G29" s="7"/>
      <c r="H29" s="47"/>
      <c r="I29" s="47"/>
      <c r="J29" s="47"/>
    </row>
    <row r="30" spans="1:7" ht="12.75">
      <c r="A30" s="48" t="s">
        <v>38</v>
      </c>
      <c r="B30" s="48"/>
      <c r="C30" s="48"/>
      <c r="D30" s="48"/>
      <c r="E30" s="49"/>
      <c r="F30" s="49"/>
      <c r="G30" s="49"/>
    </row>
    <row r="31" spans="1:7" ht="13.5" thickBot="1">
      <c r="A31" s="5"/>
      <c r="B31" s="5"/>
      <c r="C31" s="5"/>
      <c r="D31" s="5"/>
      <c r="E31" s="5"/>
      <c r="G31" s="5"/>
    </row>
    <row r="32" spans="1:10" ht="13.5" thickBot="1">
      <c r="A32" s="64" t="s">
        <v>14</v>
      </c>
      <c r="B32" s="67"/>
      <c r="C32" s="67"/>
      <c r="D32" s="68"/>
      <c r="E32" s="5"/>
      <c r="G32" s="5"/>
      <c r="H32" s="27"/>
      <c r="I32" s="27"/>
      <c r="J32" s="27"/>
    </row>
    <row r="33" spans="1:7" ht="13.5" thickBot="1">
      <c r="A33" s="63" t="s">
        <v>9</v>
      </c>
      <c r="B33" s="63" t="s">
        <v>8</v>
      </c>
      <c r="C33" s="63" t="s">
        <v>7</v>
      </c>
      <c r="D33" s="63" t="s">
        <v>6</v>
      </c>
      <c r="E33" s="5"/>
      <c r="G33" s="5"/>
    </row>
    <row r="34" spans="1:7" ht="13.5" thickBot="1">
      <c r="A34" s="60" t="s">
        <v>13</v>
      </c>
      <c r="B34" s="60" t="s">
        <v>4</v>
      </c>
      <c r="C34" s="60" t="s">
        <v>12</v>
      </c>
      <c r="D34" s="60">
        <v>57</v>
      </c>
      <c r="E34" s="61"/>
      <c r="G34" s="5"/>
    </row>
    <row r="35" spans="1:7" ht="21.75" thickBot="1">
      <c r="A35" s="60" t="s">
        <v>11</v>
      </c>
      <c r="B35" s="60" t="s">
        <v>4</v>
      </c>
      <c r="C35" s="60">
        <v>35</v>
      </c>
      <c r="D35" s="60">
        <v>57</v>
      </c>
      <c r="E35" s="61"/>
      <c r="G35" s="5"/>
    </row>
    <row r="36" spans="1:10" ht="13.5" thickBot="1">
      <c r="A36" s="64" t="s">
        <v>10</v>
      </c>
      <c r="B36" s="65"/>
      <c r="C36" s="65"/>
      <c r="D36" s="66"/>
      <c r="E36" s="61"/>
      <c r="G36" s="5"/>
      <c r="H36" s="27"/>
      <c r="I36" s="27"/>
      <c r="J36" s="27"/>
    </row>
    <row r="37" spans="1:7" ht="13.5" thickBot="1">
      <c r="A37" s="62" t="s">
        <v>9</v>
      </c>
      <c r="B37" s="62" t="s">
        <v>8</v>
      </c>
      <c r="C37" s="62" t="s">
        <v>7</v>
      </c>
      <c r="D37" s="62" t="s">
        <v>6</v>
      </c>
      <c r="E37" s="61"/>
      <c r="G37" s="5"/>
    </row>
    <row r="38" spans="1:7" ht="32.25" thickBot="1">
      <c r="A38" s="60" t="s">
        <v>5</v>
      </c>
      <c r="B38" s="60" t="s">
        <v>4</v>
      </c>
      <c r="C38" s="60" t="s">
        <v>3</v>
      </c>
      <c r="D38" s="60">
        <v>57</v>
      </c>
      <c r="E38" s="61"/>
      <c r="G38" s="5"/>
    </row>
    <row r="39" spans="1:7" ht="21.75" thickBot="1">
      <c r="A39" s="60" t="s">
        <v>2</v>
      </c>
      <c r="B39" s="60" t="s">
        <v>1</v>
      </c>
      <c r="C39" s="60">
        <v>25</v>
      </c>
      <c r="D39" s="60">
        <v>66</v>
      </c>
      <c r="E39" s="60" t="s">
        <v>0</v>
      </c>
      <c r="G39" s="5"/>
    </row>
    <row r="40" spans="1:10" ht="12.75">
      <c r="A40" s="1"/>
      <c r="B40"/>
      <c r="H40" s="27"/>
      <c r="I40" s="27"/>
      <c r="J40" s="27"/>
    </row>
    <row r="41" spans="1:7" ht="12.75">
      <c r="A41" s="57" t="s">
        <v>34</v>
      </c>
      <c r="B41" s="47"/>
      <c r="C41" s="47"/>
      <c r="D41" s="47"/>
      <c r="E41" s="47"/>
      <c r="F41" s="47"/>
      <c r="G41" s="47"/>
    </row>
    <row r="42" spans="1:2" ht="12.75">
      <c r="A42" s="17"/>
      <c r="B42"/>
    </row>
    <row r="43" spans="1:7" ht="12.75">
      <c r="A43" s="58" t="s">
        <v>33</v>
      </c>
      <c r="B43" s="47"/>
      <c r="C43" s="47"/>
      <c r="D43" s="47"/>
      <c r="E43" s="47"/>
      <c r="F43" s="47"/>
      <c r="G43" s="47"/>
    </row>
    <row r="44" spans="1:11" ht="12.75">
      <c r="A44" s="58"/>
      <c r="B44" s="9"/>
      <c r="C44" s="9"/>
      <c r="D44" s="9"/>
      <c r="E44" s="9"/>
      <c r="F44" s="9"/>
      <c r="H44" s="27"/>
      <c r="I44" s="27"/>
      <c r="J44" s="27"/>
      <c r="K44" s="27"/>
    </row>
    <row r="45" spans="1:6" ht="12.75">
      <c r="A45" s="58"/>
      <c r="B45" s="9"/>
      <c r="C45" s="9"/>
      <c r="D45" s="9"/>
      <c r="E45" s="9"/>
      <c r="F45" s="9"/>
    </row>
    <row r="46" spans="1:7" ht="12.75">
      <c r="A46" s="59" t="s">
        <v>40</v>
      </c>
      <c r="B46" s="27"/>
      <c r="C46" s="27"/>
      <c r="D46" s="27"/>
      <c r="E46" s="27"/>
      <c r="F46" s="27"/>
      <c r="G46" s="27"/>
    </row>
    <row r="47" spans="1:6" ht="12.75">
      <c r="A47" s="58"/>
      <c r="B47" s="9"/>
      <c r="C47" s="9"/>
      <c r="D47" s="9"/>
      <c r="E47" s="9"/>
      <c r="F47" s="9"/>
    </row>
    <row r="48" spans="1:11" ht="12.75">
      <c r="A48" s="58" t="s">
        <v>41</v>
      </c>
      <c r="B48" s="9"/>
      <c r="C48" s="9"/>
      <c r="D48" s="9"/>
      <c r="E48" s="9"/>
      <c r="F48" s="9"/>
      <c r="H48" s="27"/>
      <c r="I48" s="27"/>
      <c r="J48" s="27"/>
      <c r="K48" s="27"/>
    </row>
    <row r="49" spans="1:6" ht="12.75">
      <c r="A49" s="58"/>
      <c r="B49" s="9"/>
      <c r="C49" s="9"/>
      <c r="D49" s="9"/>
      <c r="E49" s="9"/>
      <c r="F49" s="9"/>
    </row>
    <row r="50" spans="1:9" ht="12.75">
      <c r="A50" s="59" t="s">
        <v>32</v>
      </c>
      <c r="B50" s="27"/>
      <c r="C50" s="27"/>
      <c r="D50" s="27"/>
      <c r="E50" s="27"/>
      <c r="F50" s="27"/>
      <c r="G50" s="27"/>
      <c r="H50" s="27"/>
      <c r="I50" s="27"/>
    </row>
    <row r="51" spans="1:6" ht="12.75">
      <c r="A51" s="58"/>
      <c r="B51" s="9"/>
      <c r="C51" s="9"/>
      <c r="D51" s="9"/>
      <c r="E51" s="9"/>
      <c r="F51" s="9"/>
    </row>
    <row r="52" spans="1:6" ht="12.75">
      <c r="A52" s="58" t="s">
        <v>42</v>
      </c>
      <c r="B52" s="9"/>
      <c r="C52" s="9"/>
      <c r="D52" s="9"/>
      <c r="E52" s="9"/>
      <c r="F52" s="9"/>
    </row>
    <row r="53" spans="1:6" ht="12.75">
      <c r="A53" s="58"/>
      <c r="B53" s="9"/>
      <c r="C53" s="9"/>
      <c r="D53" s="9"/>
      <c r="E53" s="9"/>
      <c r="F53" s="9"/>
    </row>
    <row r="54" spans="1:7" ht="12.75">
      <c r="A54" s="59" t="s">
        <v>31</v>
      </c>
      <c r="B54" s="27"/>
      <c r="C54" s="27"/>
      <c r="D54" s="27"/>
      <c r="E54" s="27"/>
      <c r="F54" s="27"/>
      <c r="G54" s="27"/>
    </row>
    <row r="55" spans="1:10" ht="12.75">
      <c r="A55" s="58"/>
      <c r="B55" s="9"/>
      <c r="C55" s="9"/>
      <c r="D55" s="9"/>
      <c r="E55" s="9"/>
      <c r="F55" s="9"/>
      <c r="H55" s="27"/>
      <c r="I55" s="27"/>
      <c r="J55" s="27"/>
    </row>
    <row r="56" spans="1:6" ht="12.75">
      <c r="A56" s="58" t="s">
        <v>30</v>
      </c>
      <c r="B56" s="9"/>
      <c r="C56" s="9"/>
      <c r="D56" s="9"/>
      <c r="E56" s="9"/>
      <c r="F56" s="9"/>
    </row>
    <row r="57" spans="1:6" ht="12.75">
      <c r="A57" s="58"/>
      <c r="B57" s="9"/>
      <c r="C57" s="9"/>
      <c r="D57" s="9"/>
      <c r="E57" s="9"/>
      <c r="F57" s="9"/>
    </row>
    <row r="58" spans="1:7" ht="12.75">
      <c r="A58" s="59" t="s">
        <v>29</v>
      </c>
      <c r="B58" s="27"/>
      <c r="C58" s="27"/>
      <c r="D58" s="27"/>
      <c r="E58" s="27"/>
      <c r="F58" s="27"/>
      <c r="G58" s="27"/>
    </row>
    <row r="59" spans="1:11" ht="12.75">
      <c r="A59" s="58"/>
      <c r="B59" s="9"/>
      <c r="C59" s="9"/>
      <c r="D59" s="9"/>
      <c r="E59" s="9"/>
      <c r="F59" s="9"/>
      <c r="H59" s="27"/>
      <c r="I59" s="27"/>
      <c r="J59" s="27"/>
      <c r="K59" s="27"/>
    </row>
    <row r="60" spans="1:6" ht="12.75">
      <c r="A60" s="58" t="s">
        <v>43</v>
      </c>
      <c r="B60" s="9"/>
      <c r="C60" s="9"/>
      <c r="D60" s="9"/>
      <c r="E60" s="9"/>
      <c r="F60" s="9"/>
    </row>
    <row r="61" spans="1:11" ht="12.75">
      <c r="A61" s="58"/>
      <c r="B61" s="9"/>
      <c r="C61" s="9"/>
      <c r="D61" s="9"/>
      <c r="E61" s="9"/>
      <c r="F61" s="9"/>
      <c r="H61" s="27"/>
      <c r="I61" s="27"/>
      <c r="J61" s="27"/>
      <c r="K61" s="27"/>
    </row>
    <row r="62" spans="1:7" ht="12.75">
      <c r="A62" s="59" t="s">
        <v>28</v>
      </c>
      <c r="B62" s="27"/>
      <c r="C62" s="27"/>
      <c r="D62" s="27"/>
      <c r="E62" s="27"/>
      <c r="F62" s="27"/>
      <c r="G62" s="27"/>
    </row>
    <row r="63" spans="1:6" ht="12.75">
      <c r="A63" s="58"/>
      <c r="B63" s="9"/>
      <c r="C63" s="9"/>
      <c r="D63" s="9"/>
      <c r="E63" s="9"/>
      <c r="F63" s="9"/>
    </row>
    <row r="64" spans="1:7" ht="12.75">
      <c r="A64" s="59" t="s">
        <v>27</v>
      </c>
      <c r="B64" s="27"/>
      <c r="C64" s="27"/>
      <c r="D64" s="27"/>
      <c r="E64" s="27"/>
      <c r="F64" s="27"/>
      <c r="G64" s="27"/>
    </row>
    <row r="65" spans="1:11" ht="12.75">
      <c r="A65" s="58"/>
      <c r="B65" s="9"/>
      <c r="C65" s="9"/>
      <c r="D65" s="9"/>
      <c r="E65" s="9"/>
      <c r="F65" s="9"/>
      <c r="H65" s="27"/>
      <c r="I65" s="27"/>
      <c r="J65" s="27"/>
      <c r="K65" s="27"/>
    </row>
    <row r="66" spans="1:6" ht="12.75">
      <c r="A66" s="58"/>
      <c r="B66" s="9"/>
      <c r="C66" s="9"/>
      <c r="D66" s="9"/>
      <c r="E66" s="9"/>
      <c r="F66" s="9"/>
    </row>
    <row r="67" spans="1:11" ht="12.75">
      <c r="A67" s="58" t="s">
        <v>26</v>
      </c>
      <c r="B67" s="9"/>
      <c r="C67" s="9"/>
      <c r="D67" s="9"/>
      <c r="E67" s="9"/>
      <c r="F67" s="9"/>
      <c r="H67" s="27"/>
      <c r="I67" s="27"/>
      <c r="J67" s="27"/>
      <c r="K67" s="27"/>
    </row>
    <row r="68" spans="1:6" ht="12.75">
      <c r="A68" s="58"/>
      <c r="B68" s="9"/>
      <c r="C68" s="9"/>
      <c r="D68" s="9"/>
      <c r="E68" s="9"/>
      <c r="F68" s="9"/>
    </row>
    <row r="69" spans="1:7" ht="12.75">
      <c r="A69" s="59" t="s">
        <v>25</v>
      </c>
      <c r="B69" s="27"/>
      <c r="C69" s="27"/>
      <c r="D69" s="27"/>
      <c r="E69" s="27"/>
      <c r="F69" s="27"/>
      <c r="G69" s="27"/>
    </row>
    <row r="70" spans="1:6" ht="12.75">
      <c r="A70" s="58"/>
      <c r="B70" s="9"/>
      <c r="C70" s="9"/>
      <c r="D70" s="9"/>
      <c r="E70" s="9"/>
      <c r="F70" s="9"/>
    </row>
    <row r="71" spans="1:6" ht="12.75">
      <c r="A71" s="58" t="s">
        <v>24</v>
      </c>
      <c r="B71" s="9"/>
      <c r="C71" s="9"/>
      <c r="D71" s="9"/>
      <c r="E71" s="9"/>
      <c r="F71" s="9"/>
    </row>
    <row r="72" spans="1:6" ht="12.75">
      <c r="A72" s="58"/>
      <c r="B72" s="9"/>
      <c r="C72" s="9"/>
      <c r="D72" s="9"/>
      <c r="E72" s="9"/>
      <c r="F72" s="9"/>
    </row>
    <row r="73" spans="1:7" ht="12.75">
      <c r="A73" s="59" t="s">
        <v>23</v>
      </c>
      <c r="B73" s="27"/>
      <c r="C73" s="27"/>
      <c r="D73" s="27"/>
      <c r="E73" s="27"/>
      <c r="F73" s="27"/>
      <c r="G73" s="27"/>
    </row>
    <row r="74" spans="1:6" ht="12.75">
      <c r="A74" s="58"/>
      <c r="B74" s="9"/>
      <c r="C74" s="9"/>
      <c r="D74" s="9"/>
      <c r="E74" s="9"/>
      <c r="F74" s="9"/>
    </row>
    <row r="75" spans="1:7" ht="12.75">
      <c r="A75" s="59" t="s">
        <v>22</v>
      </c>
      <c r="B75" s="27"/>
      <c r="C75" s="27"/>
      <c r="D75" s="27"/>
      <c r="E75" s="27"/>
      <c r="F75" s="27"/>
      <c r="G75" s="27"/>
    </row>
    <row r="76" spans="1:6" ht="12.75">
      <c r="A76" s="58"/>
      <c r="B76" s="9"/>
      <c r="C76" s="9"/>
      <c r="D76" s="9"/>
      <c r="E76" s="9"/>
      <c r="F76" s="9"/>
    </row>
    <row r="77" spans="1:6" ht="12.75">
      <c r="A77" s="58" t="s">
        <v>21</v>
      </c>
      <c r="B77" s="9"/>
      <c r="C77" s="9"/>
      <c r="D77" s="9"/>
      <c r="E77" s="9"/>
      <c r="F77" s="9"/>
    </row>
    <row r="78" spans="1:6" ht="12.75">
      <c r="A78" s="58"/>
      <c r="B78" s="9"/>
      <c r="C78" s="9"/>
      <c r="D78" s="9"/>
      <c r="E78" s="9"/>
      <c r="F78" s="9"/>
    </row>
    <row r="79" spans="1:7" ht="12.75">
      <c r="A79" s="59" t="s">
        <v>20</v>
      </c>
      <c r="B79" s="27"/>
      <c r="C79" s="27"/>
      <c r="D79" s="27"/>
      <c r="E79" s="27"/>
      <c r="F79" s="27"/>
      <c r="G79" s="27"/>
    </row>
    <row r="80" spans="1:6" ht="12.75">
      <c r="A80" s="58"/>
      <c r="B80" s="9"/>
      <c r="C80" s="9"/>
      <c r="D80" s="9"/>
      <c r="E80" s="9"/>
      <c r="F80" s="9"/>
    </row>
    <row r="81" spans="1:7" ht="12.75">
      <c r="A81" s="59" t="s">
        <v>19</v>
      </c>
      <c r="B81" s="27"/>
      <c r="C81" s="27"/>
      <c r="D81" s="27"/>
      <c r="E81" s="27"/>
      <c r="F81" s="27"/>
      <c r="G81" s="27"/>
    </row>
    <row r="82" spans="1:6" ht="12.75">
      <c r="A82" s="58"/>
      <c r="B82" s="9"/>
      <c r="C82" s="9"/>
      <c r="D82" s="9"/>
      <c r="E82" s="9"/>
      <c r="F82" s="9"/>
    </row>
    <row r="83" spans="1:11" ht="12.75">
      <c r="A83" s="58"/>
      <c r="B83" s="9"/>
      <c r="C83" s="9"/>
      <c r="D83" s="9"/>
      <c r="E83" s="9"/>
      <c r="F83" s="9"/>
      <c r="K83" s="11"/>
    </row>
    <row r="84" spans="1:6" ht="12.75">
      <c r="A84" s="58"/>
      <c r="B84" s="9"/>
      <c r="C84" s="9"/>
      <c r="D84" s="9"/>
      <c r="E84" s="9"/>
      <c r="F84" s="9"/>
    </row>
    <row r="85" spans="1:6" ht="12.75">
      <c r="A85" s="58"/>
      <c r="B85" s="9"/>
      <c r="C85" s="9"/>
      <c r="D85" s="9"/>
      <c r="E85" s="9"/>
      <c r="F85" s="9"/>
    </row>
    <row r="86" spans="1:6" ht="12.75">
      <c r="A86" s="58"/>
      <c r="B86" s="9"/>
      <c r="C86" s="9"/>
      <c r="D86" s="9"/>
      <c r="E86" s="9"/>
      <c r="F86" s="9"/>
    </row>
    <row r="87" spans="1:6" ht="12.75">
      <c r="A87" s="58"/>
      <c r="B87" s="9"/>
      <c r="C87" s="9"/>
      <c r="D87" s="9"/>
      <c r="E87" s="9"/>
      <c r="F87" s="9"/>
    </row>
    <row r="88" spans="1:6" ht="12.75">
      <c r="A88" s="16"/>
      <c r="B88" s="9"/>
      <c r="C88" s="9"/>
      <c r="D88" s="9"/>
      <c r="E88" s="9"/>
      <c r="F88" s="9"/>
    </row>
    <row r="89" spans="1:6" ht="12.75">
      <c r="A89" s="16"/>
      <c r="B89" s="9"/>
      <c r="C89" s="9"/>
      <c r="D89" s="9"/>
      <c r="E89" s="9"/>
      <c r="F89" s="9"/>
    </row>
    <row r="90" spans="1:6" ht="12.75">
      <c r="A90" s="16"/>
      <c r="B90" s="9"/>
      <c r="C90" s="9"/>
      <c r="D90" s="9"/>
      <c r="E90" s="9"/>
      <c r="F90" s="9"/>
    </row>
    <row r="91" spans="1:6" ht="12.75">
      <c r="A91" s="16"/>
      <c r="B91" s="9"/>
      <c r="C91" s="9"/>
      <c r="D91" s="9"/>
      <c r="E91" s="9"/>
      <c r="F91" s="9"/>
    </row>
    <row r="92" spans="1:6" ht="12.75">
      <c r="A92" s="16"/>
      <c r="B92" s="9"/>
      <c r="C92" s="9"/>
      <c r="D92" s="9"/>
      <c r="E92" s="9"/>
      <c r="F92" s="9"/>
    </row>
    <row r="93" spans="2:7" ht="12.75">
      <c r="B93" s="16"/>
      <c r="C93" s="9"/>
      <c r="D93" s="9"/>
      <c r="E93" s="9"/>
      <c r="F93" s="9"/>
      <c r="G93" s="9"/>
    </row>
    <row r="94" spans="2:7" ht="12.75">
      <c r="B94" s="16"/>
      <c r="C94" s="9"/>
      <c r="D94" s="9"/>
      <c r="E94" s="9"/>
      <c r="F94" s="9"/>
      <c r="G94" s="9"/>
    </row>
    <row r="95" spans="2:7" ht="12.75">
      <c r="B95" s="16"/>
      <c r="C95" s="9"/>
      <c r="D95" s="9"/>
      <c r="E95" s="9"/>
      <c r="F95" s="9"/>
      <c r="G95" s="9"/>
    </row>
    <row r="96" spans="2:7" ht="12.75">
      <c r="B96" s="16"/>
      <c r="C96" s="9"/>
      <c r="D96" s="9"/>
      <c r="E96" s="9"/>
      <c r="F96" s="9"/>
      <c r="G96" s="9"/>
    </row>
    <row r="97" spans="2:7" ht="12.75">
      <c r="B97" s="16"/>
      <c r="C97" s="9"/>
      <c r="D97" s="9"/>
      <c r="E97" s="9"/>
      <c r="F97" s="9"/>
      <c r="G97" s="9"/>
    </row>
    <row r="98" spans="2:7" ht="12.75">
      <c r="B98" s="16"/>
      <c r="C98" s="9"/>
      <c r="D98" s="9"/>
      <c r="E98" s="9"/>
      <c r="F98" s="9"/>
      <c r="G98" s="9"/>
    </row>
    <row r="99" spans="2:7" ht="12.75">
      <c r="B99" s="16"/>
      <c r="C99" s="9"/>
      <c r="D99" s="9"/>
      <c r="E99" s="9"/>
      <c r="F99" s="9"/>
      <c r="G99" s="9"/>
    </row>
    <row r="100" spans="2:7" ht="12.75">
      <c r="B100" s="16"/>
      <c r="C100" s="9"/>
      <c r="D100" s="9"/>
      <c r="E100" s="9"/>
      <c r="F100" s="9"/>
      <c r="G100" s="9"/>
    </row>
    <row r="101" spans="2:7" ht="12.75">
      <c r="B101" s="16"/>
      <c r="C101" s="9"/>
      <c r="D101" s="9"/>
      <c r="E101" s="9"/>
      <c r="F101" s="9"/>
      <c r="G101" s="9"/>
    </row>
    <row r="102" spans="2:7" ht="12.75">
      <c r="B102" s="16"/>
      <c r="C102" s="9"/>
      <c r="D102" s="9"/>
      <c r="E102" s="9"/>
      <c r="F102" s="9"/>
      <c r="G102" s="9"/>
    </row>
    <row r="103" spans="2:7" ht="12.75">
      <c r="B103" s="16"/>
      <c r="C103" s="9"/>
      <c r="D103" s="9"/>
      <c r="E103" s="9"/>
      <c r="F103" s="9"/>
      <c r="G103" s="9"/>
    </row>
    <row r="104" spans="2:7" ht="12.75">
      <c r="B104" s="16"/>
      <c r="C104" s="9"/>
      <c r="D104" s="9"/>
      <c r="E104" s="9"/>
      <c r="F104" s="9"/>
      <c r="G104" s="9"/>
    </row>
    <row r="105" spans="2:7" ht="12.75">
      <c r="B105" s="16"/>
      <c r="C105" s="9"/>
      <c r="D105" s="9"/>
      <c r="E105" s="9"/>
      <c r="F105" s="9"/>
      <c r="G105" s="9"/>
    </row>
    <row r="106" spans="2:7" ht="12.75">
      <c r="B106" s="16"/>
      <c r="C106" s="9"/>
      <c r="D106" s="9"/>
      <c r="E106" s="9"/>
      <c r="F106" s="9"/>
      <c r="G106" s="9"/>
    </row>
    <row r="107" spans="2:7" ht="12.75">
      <c r="B107" s="16"/>
      <c r="C107" s="9"/>
      <c r="D107" s="9"/>
      <c r="E107" s="9"/>
      <c r="F107" s="9"/>
      <c r="G107" s="9"/>
    </row>
    <row r="108" spans="2:7" ht="12.75">
      <c r="B108" s="16"/>
      <c r="C108" s="9"/>
      <c r="D108" s="9"/>
      <c r="E108" s="9"/>
      <c r="F108" s="9"/>
      <c r="G108" s="9"/>
    </row>
    <row r="109" spans="2:7" ht="12.75">
      <c r="B109" s="16"/>
      <c r="C109" s="9"/>
      <c r="D109" s="9"/>
      <c r="E109" s="9"/>
      <c r="F109" s="9"/>
      <c r="G109" s="9"/>
    </row>
    <row r="110" spans="2:3" ht="12.75">
      <c r="B110" s="16"/>
      <c r="C110" s="9"/>
    </row>
    <row r="111" spans="2:3" ht="12.75">
      <c r="B111" s="16"/>
      <c r="C111" s="9"/>
    </row>
    <row r="112" spans="2:3" ht="12.75">
      <c r="B112" s="16"/>
      <c r="C112" s="9"/>
    </row>
    <row r="113" spans="2:3" ht="12.75">
      <c r="B113" s="16"/>
      <c r="C113" s="9"/>
    </row>
    <row r="114" spans="2:3" ht="12.75">
      <c r="B114" s="16"/>
      <c r="C114" s="9"/>
    </row>
    <row r="124" spans="9:12" ht="12.75">
      <c r="I124" s="5"/>
      <c r="J124" s="5"/>
      <c r="K124" s="5"/>
      <c r="L124" s="5"/>
    </row>
    <row r="125" spans="9:12" ht="12.75">
      <c r="I125" s="5"/>
      <c r="J125" s="5"/>
      <c r="K125" s="5"/>
      <c r="L125" s="5"/>
    </row>
    <row r="126" spans="9:12" ht="12.75">
      <c r="I126" s="5"/>
      <c r="J126" s="5"/>
      <c r="K126" s="5"/>
      <c r="L126" s="5"/>
    </row>
    <row r="127" spans="9:12" ht="12.75">
      <c r="I127" s="5"/>
      <c r="J127" s="5"/>
      <c r="K127" s="5"/>
      <c r="L127" s="5"/>
    </row>
    <row r="128" spans="9:12" ht="12.75">
      <c r="I128" s="6"/>
      <c r="J128" s="6"/>
      <c r="K128" s="6"/>
      <c r="L128" s="6"/>
    </row>
    <row r="130" spans="2:7" ht="12.75">
      <c r="B130" s="10"/>
      <c r="C130" s="9"/>
      <c r="D130" s="9"/>
      <c r="E130" s="9"/>
      <c r="F130" s="9"/>
      <c r="G130" s="9"/>
    </row>
    <row r="131" spans="2:7" ht="12.75">
      <c r="B131" s="10"/>
      <c r="C131" s="9"/>
      <c r="D131" s="9"/>
      <c r="E131" s="9"/>
      <c r="F131" s="9"/>
      <c r="G131" s="9"/>
    </row>
    <row r="132" spans="2:7" ht="12.75">
      <c r="B132" s="10"/>
      <c r="C132" s="9"/>
      <c r="D132" s="9"/>
      <c r="E132" s="9"/>
      <c r="F132" s="9"/>
      <c r="G132" s="8"/>
    </row>
    <row r="135" spans="2:8" ht="12.75">
      <c r="B135" s="2"/>
      <c r="C135" s="5"/>
      <c r="D135" s="5"/>
      <c r="E135" s="5"/>
      <c r="F135" s="5"/>
      <c r="H135" s="5"/>
    </row>
    <row r="136" spans="2:8" ht="12.75">
      <c r="B136" s="4"/>
      <c r="C136" s="5"/>
      <c r="D136" s="5"/>
      <c r="E136" s="5"/>
      <c r="F136" s="5"/>
      <c r="H136" s="5"/>
    </row>
    <row r="137" spans="2:8" ht="12.75">
      <c r="B137" s="2"/>
      <c r="C137" s="5"/>
      <c r="D137" s="5"/>
      <c r="E137" s="5"/>
      <c r="F137" s="5"/>
      <c r="H137" s="5"/>
    </row>
    <row r="138" spans="2:8" ht="12.75">
      <c r="B138" s="3"/>
      <c r="C138" s="5"/>
      <c r="D138" s="5"/>
      <c r="E138" s="5"/>
      <c r="F138" s="5"/>
      <c r="G138" s="5"/>
      <c r="H138" s="5"/>
    </row>
    <row r="139" spans="2:8" ht="12.75">
      <c r="B139" s="2"/>
      <c r="C139" s="5"/>
      <c r="D139" s="5"/>
      <c r="E139" s="5"/>
      <c r="F139" s="5"/>
      <c r="G139" s="5"/>
      <c r="H139" s="5"/>
    </row>
    <row r="140" spans="2:8" ht="12.75">
      <c r="B140" s="4"/>
      <c r="C140" s="5"/>
      <c r="D140" s="5"/>
      <c r="E140" s="5"/>
      <c r="F140" s="5"/>
      <c r="G140" s="5"/>
      <c r="H140" s="5"/>
    </row>
    <row r="141" spans="2:8" ht="12.75">
      <c r="B141" s="2"/>
      <c r="C141" s="5"/>
      <c r="D141" s="5"/>
      <c r="E141" s="5"/>
      <c r="F141" s="5"/>
      <c r="G141" s="5"/>
      <c r="H141" s="5"/>
    </row>
    <row r="142" spans="2:8" ht="12.75">
      <c r="B142" s="2"/>
      <c r="C142" s="5"/>
      <c r="D142" s="5"/>
      <c r="E142" s="5"/>
      <c r="F142" s="5"/>
      <c r="G142" s="6"/>
      <c r="H142" s="6"/>
    </row>
    <row r="143" spans="2:8" ht="12.75">
      <c r="B143" s="3"/>
      <c r="C143" s="5"/>
      <c r="D143" s="5"/>
      <c r="E143" s="5"/>
      <c r="F143" s="5"/>
      <c r="H143" s="5"/>
    </row>
    <row r="144" spans="2:8" ht="12.75">
      <c r="B144" s="2"/>
      <c r="C144" s="5"/>
      <c r="D144" s="5"/>
      <c r="E144" s="5"/>
      <c r="F144" s="5"/>
      <c r="H144" s="5"/>
    </row>
    <row r="145" spans="2:8" ht="12.75">
      <c r="B145" s="4"/>
      <c r="C145" s="5"/>
      <c r="D145" s="5"/>
      <c r="E145" s="5"/>
      <c r="F145" s="5"/>
      <c r="H145" s="5"/>
    </row>
    <row r="146" spans="2:8" ht="12.75">
      <c r="B146" s="2"/>
      <c r="D146" s="5"/>
      <c r="E146" s="5"/>
      <c r="F146" s="5"/>
      <c r="H146" s="5"/>
    </row>
    <row r="147" spans="2:8" ht="12.75">
      <c r="B147" s="2"/>
      <c r="C147" s="5"/>
      <c r="D147" s="5"/>
      <c r="E147" s="5"/>
      <c r="F147" s="5"/>
      <c r="H147" s="5"/>
    </row>
    <row r="148" spans="2:8" ht="12.75">
      <c r="B148" s="2"/>
      <c r="C148" s="5"/>
      <c r="D148" s="5"/>
      <c r="E148" s="5"/>
      <c r="F148" s="5"/>
      <c r="H148" s="5"/>
    </row>
    <row r="149" spans="2:8" ht="12.75">
      <c r="B149" s="2"/>
      <c r="C149" s="5"/>
      <c r="D149" s="5"/>
      <c r="E149" s="5"/>
      <c r="F149" s="5"/>
      <c r="H149" s="5"/>
    </row>
    <row r="150" spans="2:8" ht="12.75">
      <c r="B150" s="2"/>
      <c r="C150" s="5"/>
      <c r="D150" s="5"/>
      <c r="E150" s="5"/>
      <c r="F150" s="5"/>
      <c r="H150" s="5"/>
    </row>
    <row r="151" spans="2:8" ht="12.75">
      <c r="B151" s="3"/>
      <c r="C151" s="5"/>
      <c r="D151" s="5"/>
      <c r="E151" s="5"/>
      <c r="F151" s="5"/>
      <c r="H151" s="5"/>
    </row>
    <row r="152" spans="2:8" ht="12.75">
      <c r="B152" s="4"/>
      <c r="C152" s="5"/>
      <c r="D152" s="5"/>
      <c r="E152" s="5"/>
      <c r="F152" s="5"/>
      <c r="H152" s="5"/>
    </row>
    <row r="153" spans="2:8" ht="12.75">
      <c r="B153" s="2"/>
      <c r="C153" s="5"/>
      <c r="D153" s="5"/>
      <c r="E153" s="5"/>
      <c r="F153" s="5"/>
      <c r="H153" s="5"/>
    </row>
    <row r="154" spans="2:8" ht="12.75">
      <c r="B154" s="2"/>
      <c r="C154" s="5"/>
      <c r="D154" s="5"/>
      <c r="E154" s="5"/>
      <c r="F154" s="5"/>
      <c r="H154" s="5"/>
    </row>
    <row r="155" ht="12.75">
      <c r="B155" s="2"/>
    </row>
    <row r="156" ht="12.75">
      <c r="B156" s="2"/>
    </row>
    <row r="157" ht="12.75">
      <c r="B157" s="2"/>
    </row>
    <row r="158" ht="12.75">
      <c r="B158" s="2"/>
    </row>
    <row r="159" ht="12.75">
      <c r="B159" s="2"/>
    </row>
    <row r="160" ht="12.75">
      <c r="B160" s="2"/>
    </row>
    <row r="161" ht="12.75">
      <c r="B161" s="2"/>
    </row>
    <row r="162" ht="12.75">
      <c r="B162" s="4"/>
    </row>
    <row r="163" ht="12.75">
      <c r="B163" s="4"/>
    </row>
    <row r="164" ht="12.75">
      <c r="B164" s="2"/>
    </row>
    <row r="165" ht="12.75">
      <c r="B165" s="2"/>
    </row>
    <row r="166" ht="12.75">
      <c r="B166" s="2"/>
    </row>
    <row r="167" ht="12.75">
      <c r="B167" s="3"/>
    </row>
    <row r="168" ht="12.75">
      <c r="B168" s="2"/>
    </row>
    <row r="169" ht="12.75">
      <c r="B169" s="2"/>
    </row>
  </sheetData>
  <sheetProtection selectLockedCells="1"/>
  <mergeCells count="4">
    <mergeCell ref="B1:K1"/>
    <mergeCell ref="B2:H2"/>
    <mergeCell ref="B3:K3"/>
    <mergeCell ref="B13:K1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Weide Family</dc:creator>
  <cp:keywords/>
  <dc:description/>
  <cp:lastModifiedBy>Brent Weide</cp:lastModifiedBy>
  <dcterms:created xsi:type="dcterms:W3CDTF">2004-04-04T17:35:34Z</dcterms:created>
  <dcterms:modified xsi:type="dcterms:W3CDTF">2009-09-27T15:52:56Z</dcterms:modified>
  <cp:category/>
  <cp:version/>
  <cp:contentType/>
  <cp:contentStatus/>
</cp:coreProperties>
</file>